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<sst xmlns="http://schemas.openxmlformats.org/spreadsheetml/2006/main" count="86" uniqueCount="86">
  <si>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</si>
  <si>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</si>
  <si>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</si>
  <si>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</si>
  <si>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</si>
  <si>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</si>
  <si>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</si>
  <si>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</si>
  <si>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Профінансовано станом на 31.03.2015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</si>
  <si>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</si>
  <si>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</si>
  <si>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</si>
  <si>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</si>
  <si>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</si>
  <si>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</si>
  <si>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</si>
  <si>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</si>
  <si>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</si>
  <si>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</si>
  <si>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1.3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</si>
  <si>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</t>
  </si>
  <si>
    <t>1.4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</si>
  <si>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</si>
  <si>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1.5</t>
  </si>
  <si>
    <t>Проведення робіт по боротьбі з амброзією (косіння, механічні та агрохімічні заходи по знищенню амброзії)</t>
  </si>
  <si>
    <t>1.6</t>
  </si>
  <si>
    <t xml:space="preserve">Проведення заходів по боротьбі зі шкідниками на зелених насадженнях </t>
  </si>
  <si>
    <t>1.7</t>
  </si>
  <si>
    <t>Роботи, пов'язані з поліпшенням технічного стану та благоустрою водойм</t>
  </si>
  <si>
    <t>1.8</t>
  </si>
  <si>
    <t>Розроблення та виготовлення систем і приладів контролю атмосферного повітря</t>
  </si>
  <si>
    <t>1.9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</si>
  <si>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</si>
  <si>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>1.10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</si>
  <si>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</si>
  <si>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1.11</t>
  </si>
  <si>
    <t>Будівництво обєктів зливової каналізації по вул. Смілянській від вул. Вернигори до перехрестя з вул. Леніна</t>
  </si>
  <si>
    <t>1.12</t>
  </si>
  <si>
    <t>Будівництво обєктів зливової каналізації по вул. Оборонній від військової частини  до перехрестя з вул. Смілянською</t>
  </si>
  <si>
    <t>1.13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</si>
  <si>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</si>
  <si>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1.14</t>
  </si>
  <si>
    <t>Придбання вольєрів з метою облаштування притулку для утримання безпритульних тварин</t>
  </si>
  <si>
    <t>ІІ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</si>
  <si>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</si>
  <si>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</si>
  <si>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</si>
  <si>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</si>
  <si>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</si>
  <si>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</si>
  <si>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</si>
  <si>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</si>
  <si>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</si>
  <si>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2.5</t>
  </si>
  <si>
    <t>Забезпечення екологічно безпечного збирання, перевезення, зберігання та утилізації відходів (муфельна піч)</t>
  </si>
  <si>
    <t>2.6</t>
  </si>
  <si>
    <t>Реконструкція полігону твердих побутових відходів в районі с. Руська Поляна ( в т.ч.кредиторська заборгованість 292509,47грн.)</t>
  </si>
  <si>
    <t>2.7</t>
  </si>
  <si>
    <t>Придбання контейнерів для роздільного збирання твердих побутових відходів</t>
  </si>
  <si>
    <t>2.8</t>
  </si>
  <si>
    <t>Рекультивація (обвалування) території полігону твердих побутових відходів</t>
  </si>
  <si>
    <t>2.9</t>
  </si>
  <si>
    <t>Придбання та встановлення пункту прийому твердих побутових відходів (ваги, засоби фіксації та контролю)</t>
  </si>
  <si>
    <t>ІІІ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</si>
  <si>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</si>
  <si>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</si>
  <si>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</si>
  <si>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</si>
  <si>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</si>
  <si>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</si>
  <si>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</si>
  <si>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IV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</si>
  <si>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</si>
  <si>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</si>
  <si>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</si>
  <si>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</si>
  <si>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</si>
  <si>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</si>
  <si>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</si>
  <si>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</si>
  <si>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</si>
  <si>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</si>
  <si>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</si>
  <si>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</si>
  <si>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Облаштування зони відпочинку - сквер "Водограй" </t>
  </si>
  <si>
    <t xml:space="preserve">ВСЬОГО ВИДАТКІВ 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</si>
</sst>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9" fillId="0" borderId="10" xfId="81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0" fontId="30" fillId="0" borderId="10" xfId="80" applyFont="1" applyBorder="1" applyAlignment="1">
      <alignment horizontal="center"/>
      <protection/>
    </xf>
    <xf numFmtId="0" fontId="25" fillId="22" borderId="11" xfId="80" applyFont="1" applyFill="1" applyBorder="1" applyAlignment="1">
      <alignment horizontal="center"/>
      <protection/>
    </xf>
    <xf numFmtId="0" fontId="31" fillId="22" borderId="10" xfId="80" applyFont="1" applyFill="1" applyBorder="1">
      <alignment/>
      <protection/>
    </xf>
    <xf numFmtId="0" fontId="25" fillId="22" borderId="11" xfId="80" applyFont="1" applyFill="1" applyBorder="1" applyAlignment="1">
      <alignment wrapText="1"/>
      <protection/>
    </xf>
    <xf numFmtId="0" fontId="31" fillId="22" borderId="10" xfId="80" applyFont="1" applyFill="1" applyBorder="1" applyAlignment="1">
      <alignment horizontal="center"/>
      <protection/>
    </xf>
    <xf numFmtId="4" fontId="25" fillId="22" borderId="10" xfId="80" applyNumberFormat="1" applyFont="1" applyFill="1" applyBorder="1" applyAlignment="1">
      <alignment horizontal="center" vertical="center"/>
      <protection/>
    </xf>
    <xf numFmtId="49" fontId="31" fillId="0" borderId="11" xfId="80" applyNumberFormat="1" applyFont="1" applyFill="1" applyBorder="1" applyAlignment="1">
      <alignment horizontal="center"/>
      <protection/>
    </xf>
    <xf numFmtId="49" fontId="28" fillId="0" borderId="10" xfId="80" applyNumberFormat="1" applyFont="1" applyBorder="1" applyAlignment="1">
      <alignment horizontal="center" vertical="center" wrapText="1"/>
      <protection/>
    </xf>
    <xf numFmtId="0" fontId="31" fillId="0" borderId="10" xfId="80" applyFont="1" applyFill="1" applyBorder="1">
      <alignment/>
      <protection/>
    </xf>
    <xf numFmtId="0" fontId="31" fillId="0" borderId="11" xfId="80" applyFont="1" applyFill="1" applyBorder="1" applyAlignment="1">
      <alignment wrapText="1"/>
      <protection/>
    </xf>
    <xf numFmtId="0" fontId="31" fillId="0" borderId="10" xfId="80" applyFont="1" applyFill="1" applyBorder="1" applyAlignment="1">
      <alignment horizontal="center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center" vertical="center"/>
      <protection/>
    </xf>
    <xf numFmtId="213" fontId="31" fillId="0" borderId="10" xfId="80" applyNumberFormat="1" applyFont="1" applyFill="1" applyBorder="1" applyAlignment="1">
      <alignment horizontal="center" vertical="center"/>
      <protection/>
    </xf>
    <xf numFmtId="0" fontId="30" fillId="0" borderId="10" xfId="80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0" fontId="31" fillId="0" borderId="10" xfId="80" applyFont="1" applyFill="1" applyBorder="1" applyAlignment="1">
      <alignment horizontal="left" wrapText="1"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17" fillId="0" borderId="10" xfId="80" applyFont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Border="1" applyAlignment="1">
      <alignment horizontal="center"/>
      <protection/>
    </xf>
    <xf numFmtId="213" fontId="31" fillId="0" borderId="10" xfId="80" applyNumberFormat="1" applyFont="1" applyBorder="1" applyAlignment="1">
      <alignment horizontal="center" vertical="center"/>
      <protection/>
    </xf>
    <xf numFmtId="49" fontId="25" fillId="22" borderId="10" xfId="80" applyNumberFormat="1" applyFont="1" applyFill="1" applyBorder="1" applyAlignment="1">
      <alignment horizontal="center" vertical="center" wrapText="1"/>
      <protection/>
    </xf>
    <xf numFmtId="0" fontId="25" fillId="22" borderId="10" xfId="80" applyFont="1" applyFill="1" applyBorder="1" applyAlignment="1">
      <alignment horizontal="left" wrapText="1"/>
      <protection/>
    </xf>
    <xf numFmtId="4" fontId="31" fillId="22" borderId="10" xfId="80" applyNumberFormat="1" applyFont="1" applyFill="1" applyBorder="1" applyAlignment="1">
      <alignment horizontal="center" vertical="center"/>
      <protection/>
    </xf>
    <xf numFmtId="4" fontId="25" fillId="22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4" fontId="31" fillId="0" borderId="0" xfId="80" applyNumberFormat="1" applyFont="1" applyAlignment="1">
      <alignment horizontal="center" vertical="center"/>
      <protection/>
    </xf>
    <xf numFmtId="0" fontId="25" fillId="22" borderId="10" xfId="80" applyFont="1" applyFill="1" applyBorder="1" applyAlignment="1">
      <alignment horizontal="left" vertical="top" wrapText="1"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25" fillId="22" borderId="10" xfId="80" applyFont="1" applyFill="1" applyBorder="1" applyAlignment="1">
      <alignment horizontal="center" vertical="center" wrapText="1"/>
      <protection/>
    </xf>
    <xf numFmtId="0" fontId="30" fillId="22" borderId="10" xfId="80" applyFont="1" applyFill="1" applyBorder="1">
      <alignment/>
      <protection/>
    </xf>
    <xf numFmtId="49" fontId="31" fillId="22" borderId="10" xfId="80" applyNumberFormat="1" applyFont="1" applyFill="1" applyBorder="1" applyAlignment="1">
      <alignment horizontal="center" vertical="center" wrapText="1"/>
      <protection/>
    </xf>
    <xf numFmtId="0" fontId="25" fillId="22" borderId="10" xfId="80" applyFont="1" applyFill="1" applyBorder="1" applyAlignment="1">
      <alignment horizontal="center" vertical="top" wrapText="1"/>
      <protection/>
    </xf>
    <xf numFmtId="43" fontId="31" fillId="22" borderId="10" xfId="94" applyFont="1" applyFill="1" applyBorder="1" applyAlignment="1">
      <alignment horizontal="center" vertical="center"/>
    </xf>
    <xf numFmtId="4" fontId="33" fillId="22" borderId="10" xfId="94" applyNumberFormat="1" applyFont="1" applyFill="1" applyBorder="1" applyAlignment="1">
      <alignment horizontal="center" vertical="center" wrapText="1"/>
    </xf>
    <xf numFmtId="0" fontId="31" fillId="22" borderId="12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3" fillId="0" borderId="0" xfId="94" applyNumberFormat="1" applyFont="1" applyFill="1" applyBorder="1" applyAlignment="1">
      <alignment vertical="center" wrapText="1"/>
    </xf>
    <xf numFmtId="0" fontId="34" fillId="0" borderId="0" xfId="80" applyFont="1" applyAlignment="1">
      <alignment/>
      <protection/>
    </xf>
    <xf numFmtId="4" fontId="34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24" borderId="0" xfId="80" applyFont="1" applyFill="1" applyBorder="1" applyAlignment="1">
      <alignment horizontal="center" wrapText="1"/>
      <protection/>
    </xf>
    <xf numFmtId="0" fontId="34" fillId="0" borderId="0" xfId="80" applyFont="1" applyAlignment="1">
      <alignment horizontal="left"/>
      <protection/>
    </xf>
    <xf numFmtId="0" fontId="35" fillId="0" borderId="0" xfId="80" applyFont="1" applyAlignment="1">
      <alignment horizontal="left"/>
      <protection/>
    </xf>
    <xf numFmtId="0" fontId="28" fillId="0" borderId="11" xfId="81" applyFont="1" applyBorder="1" applyAlignment="1">
      <alignment horizontal="center" vertical="center" wrapText="1"/>
      <protection/>
    </xf>
    <xf numFmtId="0" fontId="28" fillId="0" borderId="13" xfId="81" applyFont="1" applyBorder="1" applyAlignment="1">
      <alignment horizontal="center" vertical="center" wrapText="1"/>
      <protection/>
    </xf>
    <xf numFmtId="0" fontId="28" fillId="0" borderId="14" xfId="81" applyFont="1" applyBorder="1" applyAlignment="1">
      <alignment horizontal="center" vertical="center" wrapText="1"/>
      <protection/>
    </xf>
    <xf numFmtId="0" fontId="28" fillId="0" borderId="15" xfId="81" applyFont="1" applyBorder="1" applyAlignment="1">
      <alignment horizontal="center" vertical="center" wrapText="1"/>
      <protection/>
    </xf>
    <xf numFmtId="0" fontId="28" fillId="0" borderId="16" xfId="81" applyFont="1" applyBorder="1" applyAlignment="1">
      <alignment horizontal="center" vertical="center" wrapText="1"/>
      <protection/>
    </xf>
    <xf numFmtId="0" fontId="28" fillId="0" borderId="17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0" fontId="28" fillId="0" borderId="19" xfId="81" applyFont="1" applyBorder="1" applyAlignment="1">
      <alignment horizontal="center" vertical="center" wrapText="1"/>
      <protection/>
    </xf>
    <xf numFmtId="0" fontId="28" fillId="0" borderId="20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21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0" fontId="25" fillId="0" borderId="11" xfId="80" applyFont="1" applyBorder="1" applyAlignment="1">
      <alignment horizontal="center" vertical="center"/>
      <protection/>
    </xf>
    <xf numFmtId="0" fontId="25" fillId="0" borderId="13" xfId="80" applyFont="1" applyBorder="1" applyAlignment="1">
      <alignment horizontal="center" vertical="center"/>
      <protection/>
    </xf>
    <xf numFmtId="0" fontId="25" fillId="0" borderId="14" xfId="80" applyFont="1" applyBorder="1" applyAlignment="1">
      <alignment horizontal="center" vertical="center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10" xfId="80" applyFont="1" applyBorder="1" applyAlignment="1">
      <alignment horizontal="center" vertical="center"/>
      <protection/>
    </xf>
    <xf numFmtId="4" fontId="25" fillId="22" borderId="10" xfId="80" applyNumberFormat="1" applyFont="1" applyFill="1" applyBorder="1" applyAlignment="1">
      <alignment horizontal="center" vertical="center"/>
      <protection/>
    </xf>
    <xf numFmtId="4" fontId="31" fillId="0" borderId="10" xfId="80" applyNumberFormat="1" applyFont="1" applyBorder="1" applyAlignment="1">
      <alignment horizontal="center" vertical="center"/>
      <protection/>
    </xf>
    <xf numFmtId="4" fontId="32" fillId="0" borderId="10" xfId="80" applyNumberFormat="1" applyFont="1" applyBorder="1" applyAlignment="1">
      <alignment horizontal="center" vertical="center"/>
      <protection/>
    </xf>
    <xf numFmtId="4" fontId="17" fillId="0" borderId="10" xfId="80" applyNumberFormat="1" applyFont="1" applyBorder="1" applyAlignment="1">
      <alignment horizontal="center" vertical="center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="80" zoomScaleNormal="80" workbookViewId="0" topLeftCell="C31">
      <selection activeCell="H47" sqref="H47"/>
    </sheetView>
  </sheetViews>
  <sheetFormatPr defaultColWidth="9.140625" defaultRowHeight="12.75"/>
  <cols>
    <col min="1" max="1" width="12.140625" style="5" bestFit="1" customWidth="1"/>
    <col min="2" max="2" width="14.8515625" style="5" hidden="1" customWidth="1"/>
    <col min="3" max="3" width="122.7109375" style="5" customWidth="1"/>
    <col min="4" max="4" width="21.8515625" style="5" hidden="1" customWidth="1"/>
    <col min="5" max="5" width="18.421875" style="56" customWidth="1"/>
    <col min="6" max="6" width="16.28125" style="5" customWidth="1"/>
    <col min="7" max="7" width="16.7109375" style="5" customWidth="1"/>
    <col min="8" max="8" width="17.57421875" style="5" customWidth="1"/>
    <col min="9" max="9" width="16.00390625" style="5" customWidth="1"/>
    <col min="10" max="10" width="17.7109375" style="5" customWidth="1"/>
    <col min="11" max="16384" width="8.00390625" style="5" customWidth="1"/>
  </cols>
  <sheetData>
    <row r="1" spans="1:9" s="1" customFormat="1" ht="36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s="1" customFormat="1" ht="25.5" customHeight="1">
      <c r="A2" s="72"/>
      <c r="B2" s="73"/>
      <c r="C2" s="73"/>
      <c r="D2" s="73"/>
      <c r="E2" s="73"/>
      <c r="F2" s="73"/>
      <c r="G2" s="73"/>
      <c r="H2" s="73"/>
      <c r="I2" s="73"/>
    </row>
    <row r="3" spans="1:10" s="1" customFormat="1" ht="25.5" customHeight="1">
      <c r="A3" s="74" t="s">
        <v>1</v>
      </c>
      <c r="B3" s="77" t="s">
        <v>2</v>
      </c>
      <c r="C3" s="74" t="s">
        <v>3</v>
      </c>
      <c r="D3" s="78" t="s">
        <v>4</v>
      </c>
      <c r="E3" s="62" t="s">
        <v>5</v>
      </c>
      <c r="F3" s="62" t="s">
        <v>6</v>
      </c>
      <c r="G3" s="65" t="s">
        <v>7</v>
      </c>
      <c r="H3" s="66"/>
      <c r="I3" s="67"/>
      <c r="J3" s="13" t="s">
        <v>8</v>
      </c>
    </row>
    <row r="4" spans="1:10" s="1" customFormat="1" ht="20.25" customHeight="1">
      <c r="A4" s="75"/>
      <c r="B4" s="77"/>
      <c r="C4" s="75"/>
      <c r="D4" s="78"/>
      <c r="E4" s="63"/>
      <c r="F4" s="63"/>
      <c r="G4" s="68"/>
      <c r="H4" s="69"/>
      <c r="I4" s="70"/>
      <c r="J4" s="13"/>
    </row>
    <row r="5" spans="1:10" s="1" customFormat="1" ht="25.5" customHeight="1">
      <c r="A5" s="75"/>
      <c r="B5" s="2"/>
      <c r="C5" s="75"/>
      <c r="D5" s="3"/>
      <c r="E5" s="63"/>
      <c r="F5" s="63"/>
      <c r="G5" s="65" t="s">
        <v>9</v>
      </c>
      <c r="H5" s="62" t="s">
        <v>10</v>
      </c>
      <c r="I5" s="4" t="s">
        <v>11</v>
      </c>
      <c r="J5" s="13"/>
    </row>
    <row r="6" spans="1:10" ht="36.75" customHeight="1">
      <c r="A6" s="76"/>
      <c r="B6" s="2"/>
      <c r="C6" s="76"/>
      <c r="D6" s="3"/>
      <c r="E6" s="64"/>
      <c r="F6" s="64"/>
      <c r="G6" s="68"/>
      <c r="H6" s="64"/>
      <c r="I6" s="4" t="s">
        <v>12</v>
      </c>
      <c r="J6" s="13"/>
    </row>
    <row r="7" spans="1:10" ht="15.75">
      <c r="A7" s="6">
        <v>1</v>
      </c>
      <c r="B7" s="6"/>
      <c r="C7" s="6">
        <v>2</v>
      </c>
      <c r="D7" s="6"/>
      <c r="E7" s="6">
        <v>3</v>
      </c>
      <c r="F7" s="6">
        <v>4</v>
      </c>
      <c r="G7" s="6">
        <v>5</v>
      </c>
      <c r="H7" s="6"/>
      <c r="I7" s="6">
        <v>6</v>
      </c>
      <c r="J7" s="79">
        <v>7</v>
      </c>
    </row>
    <row r="8" spans="1:10" ht="18.75">
      <c r="A8" s="7" t="s">
        <v>13</v>
      </c>
      <c r="B8" s="8"/>
      <c r="C8" s="9" t="s">
        <v>14</v>
      </c>
      <c r="D8" s="10"/>
      <c r="E8" s="11">
        <f aca="true" t="shared" si="0" ref="E8:J8">SUM(E9:E22)</f>
        <v>11984940.1</v>
      </c>
      <c r="F8" s="11">
        <f t="shared" si="0"/>
        <v>3774286</v>
      </c>
      <c r="G8" s="11">
        <f t="shared" si="0"/>
        <v>999500</v>
      </c>
      <c r="H8" s="11">
        <f t="shared" si="0"/>
        <v>7211154.1</v>
      </c>
      <c r="I8" s="11">
        <f t="shared" si="0"/>
        <v>229385.47</v>
      </c>
      <c r="J8" s="80">
        <f t="shared" si="0"/>
        <v>809931.6</v>
      </c>
    </row>
    <row r="9" spans="1:10" ht="37.5">
      <c r="A9" s="12" t="s">
        <v>15</v>
      </c>
      <c r="B9" s="14"/>
      <c r="C9" s="15" t="s">
        <v>16</v>
      </c>
      <c r="D9" s="16"/>
      <c r="E9" s="17">
        <v>54000</v>
      </c>
      <c r="F9" s="18"/>
      <c r="G9" s="19">
        <v>54000</v>
      </c>
      <c r="H9" s="20"/>
      <c r="I9" s="20"/>
      <c r="J9" s="81"/>
    </row>
    <row r="10" spans="1:10" ht="18.75">
      <c r="A10" s="21" t="s">
        <v>17</v>
      </c>
      <c r="B10" s="22"/>
      <c r="C10" s="23" t="s">
        <v>18</v>
      </c>
      <c r="D10" s="17"/>
      <c r="E10" s="24">
        <f aca="true" t="shared" si="1" ref="E10:E16">SUM(F10:I10)</f>
        <v>184125</v>
      </c>
      <c r="F10" s="24">
        <v>184125</v>
      </c>
      <c r="G10" s="24"/>
      <c r="H10" s="24"/>
      <c r="I10" s="25"/>
      <c r="J10" s="81">
        <v>13441.5</v>
      </c>
    </row>
    <row r="11" spans="1:10" ht="56.25">
      <c r="A11" s="21" t="s">
        <v>19</v>
      </c>
      <c r="B11" s="22"/>
      <c r="C11" s="26" t="s">
        <v>20</v>
      </c>
      <c r="D11" s="17"/>
      <c r="E11" s="24">
        <f t="shared" si="1"/>
        <v>3585700</v>
      </c>
      <c r="F11" s="17">
        <f>2985700</f>
        <v>2985700</v>
      </c>
      <c r="G11" s="24">
        <f>600000</f>
        <v>600000</v>
      </c>
      <c r="H11" s="24"/>
      <c r="I11" s="25"/>
      <c r="J11" s="81">
        <v>545390</v>
      </c>
    </row>
    <row r="12" spans="1:10" ht="37.5">
      <c r="A12" s="21" t="s">
        <v>21</v>
      </c>
      <c r="B12" s="22"/>
      <c r="C12" s="27" t="s">
        <v>22</v>
      </c>
      <c r="D12" s="17"/>
      <c r="E12" s="24">
        <f t="shared" si="1"/>
        <v>88191</v>
      </c>
      <c r="F12" s="17">
        <v>88191</v>
      </c>
      <c r="G12" s="24"/>
      <c r="H12" s="24"/>
      <c r="I12" s="25"/>
      <c r="J12" s="81">
        <v>42731</v>
      </c>
    </row>
    <row r="13" spans="1:10" ht="21.75" customHeight="1">
      <c r="A13" s="21" t="s">
        <v>23</v>
      </c>
      <c r="B13" s="22"/>
      <c r="C13" s="27" t="s">
        <v>24</v>
      </c>
      <c r="D13" s="17"/>
      <c r="E13" s="24">
        <f t="shared" si="1"/>
        <v>234270</v>
      </c>
      <c r="F13" s="17">
        <v>234270</v>
      </c>
      <c r="G13" s="24"/>
      <c r="H13" s="24"/>
      <c r="I13" s="25"/>
      <c r="J13" s="81"/>
    </row>
    <row r="14" spans="1:10" ht="18.75">
      <c r="A14" s="21" t="s">
        <v>25</v>
      </c>
      <c r="B14" s="22"/>
      <c r="C14" s="28" t="s">
        <v>26</v>
      </c>
      <c r="D14" s="17"/>
      <c r="E14" s="24">
        <f t="shared" si="1"/>
        <v>282000</v>
      </c>
      <c r="F14" s="17">
        <v>282000</v>
      </c>
      <c r="G14" s="24"/>
      <c r="H14" s="24"/>
      <c r="I14" s="25"/>
      <c r="J14" s="81"/>
    </row>
    <row r="15" spans="1:10" ht="18.75">
      <c r="A15" s="21" t="s">
        <v>27</v>
      </c>
      <c r="B15" s="22"/>
      <c r="C15" s="28" t="s">
        <v>28</v>
      </c>
      <c r="D15" s="17"/>
      <c r="E15" s="24">
        <f t="shared" si="1"/>
        <v>250000</v>
      </c>
      <c r="F15" s="17"/>
      <c r="G15" s="24">
        <v>250000</v>
      </c>
      <c r="H15" s="24"/>
      <c r="I15" s="25"/>
      <c r="J15" s="81"/>
    </row>
    <row r="16" spans="1:10" ht="18.75">
      <c r="A16" s="21" t="s">
        <v>29</v>
      </c>
      <c r="B16" s="22"/>
      <c r="C16" s="28" t="s">
        <v>30</v>
      </c>
      <c r="D16" s="17"/>
      <c r="E16" s="24">
        <f t="shared" si="1"/>
        <v>95500</v>
      </c>
      <c r="F16" s="17"/>
      <c r="G16" s="24">
        <v>95500</v>
      </c>
      <c r="H16" s="24"/>
      <c r="I16" s="25"/>
      <c r="J16" s="81"/>
    </row>
    <row r="17" spans="1:10" ht="37.5">
      <c r="A17" s="21" t="s">
        <v>31</v>
      </c>
      <c r="B17" s="22"/>
      <c r="C17" s="27" t="s">
        <v>32</v>
      </c>
      <c r="D17" s="17"/>
      <c r="E17" s="24">
        <v>208369.1</v>
      </c>
      <c r="F17" s="17"/>
      <c r="G17" s="24"/>
      <c r="H17" s="24">
        <v>208369.1</v>
      </c>
      <c r="I17" s="29">
        <v>208369.1</v>
      </c>
      <c r="J17" s="81">
        <v>208369.1</v>
      </c>
    </row>
    <row r="18" spans="1:10" ht="37.5">
      <c r="A18" s="21" t="s">
        <v>33</v>
      </c>
      <c r="B18" s="22"/>
      <c r="C18" s="27" t="s">
        <v>34</v>
      </c>
      <c r="D18" s="30"/>
      <c r="E18" s="31">
        <f>H18</f>
        <v>495875</v>
      </c>
      <c r="F18" s="32"/>
      <c r="G18" s="24"/>
      <c r="H18" s="24">
        <f>495875+I18</f>
        <v>495875</v>
      </c>
      <c r="I18" s="24">
        <f>495875-495875</f>
        <v>0</v>
      </c>
      <c r="J18" s="82"/>
    </row>
    <row r="19" spans="1:10" ht="21.75" customHeight="1">
      <c r="A19" s="21" t="s">
        <v>35</v>
      </c>
      <c r="B19" s="22"/>
      <c r="C19" s="27" t="s">
        <v>36</v>
      </c>
      <c r="D19" s="30"/>
      <c r="E19" s="31">
        <f>F19+G19+H19</f>
        <v>1720000</v>
      </c>
      <c r="F19" s="32"/>
      <c r="G19" s="24"/>
      <c r="H19" s="24">
        <v>1720000</v>
      </c>
      <c r="I19" s="24"/>
      <c r="J19" s="82"/>
    </row>
    <row r="20" spans="1:10" ht="37.5">
      <c r="A20" s="21" t="s">
        <v>37</v>
      </c>
      <c r="B20" s="22"/>
      <c r="C20" s="27" t="s">
        <v>38</v>
      </c>
      <c r="D20" s="30"/>
      <c r="E20" s="31">
        <f>F20+G20+H20</f>
        <v>1580000</v>
      </c>
      <c r="F20" s="32"/>
      <c r="G20" s="24"/>
      <c r="H20" s="24">
        <v>1580000</v>
      </c>
      <c r="I20" s="24"/>
      <c r="J20" s="82"/>
    </row>
    <row r="21" spans="1:10" ht="37.5">
      <c r="A21" s="33" t="s">
        <v>39</v>
      </c>
      <c r="B21" s="22"/>
      <c r="C21" s="27" t="s">
        <v>40</v>
      </c>
      <c r="D21" s="17"/>
      <c r="E21" s="31">
        <f>F21+G21+H21</f>
        <v>2461910</v>
      </c>
      <c r="F21" s="32"/>
      <c r="G21" s="24"/>
      <c r="H21" s="24">
        <f>2661910-200000</f>
        <v>2461910</v>
      </c>
      <c r="I21" s="34">
        <v>21016.37</v>
      </c>
      <c r="J21" s="82"/>
    </row>
    <row r="22" spans="1:10" ht="18.75">
      <c r="A22" s="33" t="s">
        <v>41</v>
      </c>
      <c r="B22" s="22"/>
      <c r="C22" s="27" t="s">
        <v>42</v>
      </c>
      <c r="D22" s="30"/>
      <c r="E22" s="31">
        <f>H22</f>
        <v>745000</v>
      </c>
      <c r="F22" s="32"/>
      <c r="G22" s="24"/>
      <c r="H22" s="24">
        <v>745000</v>
      </c>
      <c r="I22" s="24"/>
      <c r="J22" s="82"/>
    </row>
    <row r="23" spans="1:10" ht="18.75" hidden="1">
      <c r="A23" s="21"/>
      <c r="B23" s="22"/>
      <c r="C23" s="28"/>
      <c r="D23" s="17"/>
      <c r="E23" s="24"/>
      <c r="F23" s="17"/>
      <c r="G23" s="24"/>
      <c r="H23" s="24"/>
      <c r="I23" s="25"/>
      <c r="J23" s="83"/>
    </row>
    <row r="24" spans="1:10" ht="18.75">
      <c r="A24" s="35" t="s">
        <v>43</v>
      </c>
      <c r="B24" s="8"/>
      <c r="C24" s="36" t="s">
        <v>44</v>
      </c>
      <c r="D24" s="37"/>
      <c r="E24" s="38">
        <f aca="true" t="shared" si="2" ref="E24:J24">SUM(E25:E33)</f>
        <v>5935138.5</v>
      </c>
      <c r="F24" s="38">
        <f t="shared" si="2"/>
        <v>850000</v>
      </c>
      <c r="G24" s="38">
        <f t="shared" si="2"/>
        <v>2490000</v>
      </c>
      <c r="H24" s="38">
        <f t="shared" si="2"/>
        <v>2595138.5</v>
      </c>
      <c r="I24" s="38">
        <f t="shared" si="2"/>
        <v>767368.1</v>
      </c>
      <c r="J24" s="80">
        <f t="shared" si="2"/>
        <v>361101.47</v>
      </c>
    </row>
    <row r="25" spans="1:10" ht="18.75">
      <c r="A25" s="21" t="s">
        <v>45</v>
      </c>
      <c r="B25" s="22"/>
      <c r="C25" s="27" t="s">
        <v>46</v>
      </c>
      <c r="D25" s="17"/>
      <c r="E25" s="24">
        <f>SUM(F25:I25)</f>
        <v>250000</v>
      </c>
      <c r="F25" s="17">
        <v>250000</v>
      </c>
      <c r="G25" s="24"/>
      <c r="H25" s="24"/>
      <c r="I25" s="25"/>
      <c r="J25" s="81"/>
    </row>
    <row r="26" spans="1:10" ht="18.75">
      <c r="A26" s="21" t="s">
        <v>47</v>
      </c>
      <c r="B26" s="22"/>
      <c r="C26" s="39" t="s">
        <v>48</v>
      </c>
      <c r="D26" s="17"/>
      <c r="E26" s="24">
        <f>SUM(F26:I26)</f>
        <v>900000</v>
      </c>
      <c r="F26" s="17">
        <v>600000</v>
      </c>
      <c r="G26" s="24">
        <v>300000</v>
      </c>
      <c r="H26" s="24"/>
      <c r="I26" s="25"/>
      <c r="J26" s="81">
        <v>68592</v>
      </c>
    </row>
    <row r="27" spans="1:10" ht="18.75">
      <c r="A27" s="21" t="s">
        <v>49</v>
      </c>
      <c r="B27" s="22"/>
      <c r="C27" s="39" t="s">
        <v>50</v>
      </c>
      <c r="D27" s="17"/>
      <c r="E27" s="24">
        <f>SUM(F27:I27)</f>
        <v>100000</v>
      </c>
      <c r="F27" s="17"/>
      <c r="G27" s="24">
        <v>100000</v>
      </c>
      <c r="H27" s="24"/>
      <c r="I27" s="25"/>
      <c r="J27" s="81"/>
    </row>
    <row r="28" spans="1:10" ht="18.75">
      <c r="A28" s="21" t="s">
        <v>51</v>
      </c>
      <c r="B28" s="22"/>
      <c r="C28" s="40" t="s">
        <v>52</v>
      </c>
      <c r="D28" s="17"/>
      <c r="E28" s="24">
        <f>SUM(F28:I28)</f>
        <v>2000000</v>
      </c>
      <c r="F28" s="41"/>
      <c r="G28" s="29">
        <v>2000000</v>
      </c>
      <c r="H28" s="24"/>
      <c r="I28" s="29"/>
      <c r="J28" s="81"/>
    </row>
    <row r="29" spans="1:10" ht="18.75" customHeight="1">
      <c r="A29" s="21" t="s">
        <v>53</v>
      </c>
      <c r="B29" s="22"/>
      <c r="C29" s="39" t="s">
        <v>54</v>
      </c>
      <c r="D29" s="17"/>
      <c r="E29" s="24">
        <f>SUM(F29:I29)</f>
        <v>90000</v>
      </c>
      <c r="F29" s="17"/>
      <c r="G29" s="24">
        <v>90000</v>
      </c>
      <c r="H29" s="24"/>
      <c r="I29" s="25"/>
      <c r="J29" s="81"/>
    </row>
    <row r="30" spans="1:10" ht="37.5">
      <c r="A30" s="21" t="s">
        <v>55</v>
      </c>
      <c r="B30" s="22"/>
      <c r="C30" s="27" t="s">
        <v>56</v>
      </c>
      <c r="D30" s="30"/>
      <c r="E30" s="31">
        <f>F30+H30</f>
        <v>470279.87</v>
      </c>
      <c r="F30" s="32"/>
      <c r="G30" s="24"/>
      <c r="H30" s="24">
        <v>470279.87</v>
      </c>
      <c r="I30" s="24">
        <v>292509.47</v>
      </c>
      <c r="J30" s="81">
        <v>292509.47</v>
      </c>
    </row>
    <row r="31" spans="1:10" ht="18.75">
      <c r="A31" s="21" t="s">
        <v>57</v>
      </c>
      <c r="B31" s="22"/>
      <c r="C31" s="39" t="s">
        <v>58</v>
      </c>
      <c r="D31" s="30"/>
      <c r="E31" s="31">
        <f>H31</f>
        <v>474858.63</v>
      </c>
      <c r="F31" s="32"/>
      <c r="G31" s="24"/>
      <c r="H31" s="24">
        <v>474858.63</v>
      </c>
      <c r="I31" s="24">
        <v>474858.63</v>
      </c>
      <c r="J31" s="81"/>
    </row>
    <row r="32" spans="1:10" ht="18.75">
      <c r="A32" s="21" t="s">
        <v>59</v>
      </c>
      <c r="B32" s="22"/>
      <c r="C32" s="39" t="s">
        <v>60</v>
      </c>
      <c r="D32" s="30"/>
      <c r="E32" s="31">
        <v>1200000</v>
      </c>
      <c r="F32" s="32"/>
      <c r="G32" s="24"/>
      <c r="H32" s="24">
        <v>1200000</v>
      </c>
      <c r="I32" s="24"/>
      <c r="J32" s="81"/>
    </row>
    <row r="33" spans="1:10" ht="22.5" customHeight="1">
      <c r="A33" s="21" t="s">
        <v>61</v>
      </c>
      <c r="B33" s="22"/>
      <c r="C33" s="39" t="s">
        <v>62</v>
      </c>
      <c r="D33" s="30"/>
      <c r="E33" s="31">
        <v>450000</v>
      </c>
      <c r="F33" s="32"/>
      <c r="G33" s="24"/>
      <c r="H33" s="24">
        <v>450000</v>
      </c>
      <c r="I33" s="24"/>
      <c r="J33" s="81"/>
    </row>
    <row r="34" spans="1:10" ht="37.5">
      <c r="A34" s="35" t="s">
        <v>63</v>
      </c>
      <c r="B34" s="8"/>
      <c r="C34" s="42" t="s">
        <v>64</v>
      </c>
      <c r="D34" s="37"/>
      <c r="E34" s="38">
        <f>SUM(E35:E37)</f>
        <v>210000</v>
      </c>
      <c r="F34" s="38">
        <f>SUM(F35:F36)</f>
        <v>110000</v>
      </c>
      <c r="G34" s="38">
        <f>SUM(G35:G37)</f>
        <v>100000</v>
      </c>
      <c r="H34" s="38">
        <f>SUM(H35:H37)</f>
        <v>0</v>
      </c>
      <c r="I34" s="38">
        <f>SUM(I35:I36)</f>
        <v>0</v>
      </c>
      <c r="J34" s="80">
        <f>SUM(J35:J37)</f>
        <v>40000</v>
      </c>
    </row>
    <row r="35" spans="1:10" ht="37.5">
      <c r="A35" s="21" t="s">
        <v>65</v>
      </c>
      <c r="B35" s="22"/>
      <c r="C35" s="28" t="s">
        <v>66</v>
      </c>
      <c r="D35" s="17"/>
      <c r="E35" s="24">
        <f>SUM(F35:G35)</f>
        <v>80000</v>
      </c>
      <c r="F35" s="17">
        <v>40000</v>
      </c>
      <c r="G35" s="24">
        <v>40000</v>
      </c>
      <c r="H35" s="24"/>
      <c r="I35" s="25"/>
      <c r="J35" s="81">
        <v>40000</v>
      </c>
    </row>
    <row r="36" spans="1:10" ht="18.75">
      <c r="A36" s="21" t="s">
        <v>67</v>
      </c>
      <c r="B36" s="22"/>
      <c r="C36" s="43" t="s">
        <v>68</v>
      </c>
      <c r="D36" s="17"/>
      <c r="E36" s="24">
        <f>SUM(F36:G36)</f>
        <v>70000</v>
      </c>
      <c r="F36" s="17">
        <v>70000</v>
      </c>
      <c r="G36" s="24"/>
      <c r="H36" s="24"/>
      <c r="I36" s="25"/>
      <c r="J36" s="81"/>
    </row>
    <row r="37" spans="1:10" ht="18.75">
      <c r="A37" s="21" t="s">
        <v>69</v>
      </c>
      <c r="B37" s="22"/>
      <c r="C37" s="43" t="s">
        <v>70</v>
      </c>
      <c r="D37" s="17"/>
      <c r="E37" s="24">
        <v>60000</v>
      </c>
      <c r="F37" s="17"/>
      <c r="G37" s="24">
        <v>60000</v>
      </c>
      <c r="H37" s="24"/>
      <c r="I37" s="25"/>
      <c r="J37" s="81"/>
    </row>
    <row r="38" spans="1:10" ht="18.75">
      <c r="A38" s="44" t="s">
        <v>71</v>
      </c>
      <c r="B38" s="45"/>
      <c r="C38" s="36" t="s">
        <v>72</v>
      </c>
      <c r="D38" s="37"/>
      <c r="E38" s="38">
        <f aca="true" t="shared" si="3" ref="E38:J38">SUM(E39:E45)</f>
        <v>3047337.34</v>
      </c>
      <c r="F38" s="38">
        <f t="shared" si="3"/>
        <v>1348350.87</v>
      </c>
      <c r="G38" s="38">
        <f t="shared" si="3"/>
        <v>703235.54</v>
      </c>
      <c r="H38" s="38">
        <f t="shared" si="3"/>
        <v>995750.9299999999</v>
      </c>
      <c r="I38" s="38">
        <f t="shared" si="3"/>
        <v>420609.56</v>
      </c>
      <c r="J38" s="80">
        <f t="shared" si="3"/>
        <v>0</v>
      </c>
    </row>
    <row r="39" spans="1:10" ht="56.25">
      <c r="A39" s="21" t="s">
        <v>73</v>
      </c>
      <c r="B39" s="22"/>
      <c r="C39" s="43" t="s">
        <v>74</v>
      </c>
      <c r="D39" s="17"/>
      <c r="E39" s="17">
        <f>F39+G39</f>
        <v>1582874.6</v>
      </c>
      <c r="F39" s="17">
        <f>823819.06+150000</f>
        <v>973819.06</v>
      </c>
      <c r="G39" s="24">
        <f>759055.54-150000</f>
        <v>609055.54</v>
      </c>
      <c r="H39" s="24"/>
      <c r="I39" s="25"/>
      <c r="J39" s="81"/>
    </row>
    <row r="40" spans="1:10" ht="18.75" hidden="1">
      <c r="A40" s="21"/>
      <c r="B40" s="22"/>
      <c r="C40" s="43"/>
      <c r="D40" s="17"/>
      <c r="E40" s="17"/>
      <c r="F40" s="17"/>
      <c r="G40" s="24"/>
      <c r="H40" s="24"/>
      <c r="I40" s="25"/>
      <c r="J40" s="81"/>
    </row>
    <row r="41" spans="1:10" ht="37.5">
      <c r="A41" s="21" t="s">
        <v>75</v>
      </c>
      <c r="B41" s="22"/>
      <c r="C41" s="43" t="s">
        <v>76</v>
      </c>
      <c r="D41" s="17"/>
      <c r="E41" s="17">
        <v>100000</v>
      </c>
      <c r="F41" s="17">
        <v>100000</v>
      </c>
      <c r="G41" s="24"/>
      <c r="H41" s="24"/>
      <c r="I41" s="25"/>
      <c r="J41" s="81"/>
    </row>
    <row r="42" spans="1:10" ht="18.75">
      <c r="A42" s="21" t="s">
        <v>77</v>
      </c>
      <c r="B42" s="22"/>
      <c r="C42" s="43" t="s">
        <v>78</v>
      </c>
      <c r="D42" s="17"/>
      <c r="E42" s="17">
        <v>94180</v>
      </c>
      <c r="F42" s="17"/>
      <c r="G42" s="24">
        <f>E42</f>
        <v>94180</v>
      </c>
      <c r="H42" s="24"/>
      <c r="I42" s="25"/>
      <c r="J42" s="81"/>
    </row>
    <row r="43" spans="1:10" ht="38.25" customHeight="1">
      <c r="A43" s="21" t="s">
        <v>79</v>
      </c>
      <c r="B43" s="22"/>
      <c r="C43" s="27" t="s">
        <v>80</v>
      </c>
      <c r="D43" s="30"/>
      <c r="E43" s="31">
        <f>H43</f>
        <v>600282.74</v>
      </c>
      <c r="F43" s="31"/>
      <c r="G43" s="24"/>
      <c r="H43" s="24">
        <f>150000+225141.37+225141.37</f>
        <v>600282.74</v>
      </c>
      <c r="I43" s="31">
        <v>225141.37</v>
      </c>
      <c r="J43" s="81"/>
    </row>
    <row r="44" spans="1:10" ht="18.75">
      <c r="A44" s="21" t="s">
        <v>81</v>
      </c>
      <c r="B44" s="22"/>
      <c r="C44" s="27" t="s">
        <v>82</v>
      </c>
      <c r="D44" s="30"/>
      <c r="E44" s="31">
        <f>H44</f>
        <v>200000</v>
      </c>
      <c r="F44" s="31"/>
      <c r="G44" s="24"/>
      <c r="H44" s="24">
        <v>200000</v>
      </c>
      <c r="I44" s="31"/>
      <c r="J44" s="81"/>
    </row>
    <row r="45" spans="1:10" ht="18.75" customHeight="1">
      <c r="A45" s="21" t="s">
        <v>83</v>
      </c>
      <c r="B45" s="22"/>
      <c r="C45" s="43" t="s">
        <v>84</v>
      </c>
      <c r="D45" s="30"/>
      <c r="E45" s="31">
        <f>F45+H45</f>
        <v>470000</v>
      </c>
      <c r="F45" s="31">
        <v>274531.81</v>
      </c>
      <c r="G45" s="24"/>
      <c r="H45" s="24">
        <v>195468.19</v>
      </c>
      <c r="I45" s="31">
        <v>195468.19</v>
      </c>
      <c r="J45" s="81"/>
    </row>
    <row r="46" spans="1:10" ht="26.25" customHeight="1">
      <c r="A46" s="46"/>
      <c r="B46" s="8"/>
      <c r="C46" s="47" t="s">
        <v>85</v>
      </c>
      <c r="D46" s="48"/>
      <c r="E46" s="49">
        <f aca="true" t="shared" si="4" ref="E46:J46">E8+E24+E34+E38</f>
        <v>21177415.94</v>
      </c>
      <c r="F46" s="49">
        <f t="shared" si="4"/>
        <v>6082636.87</v>
      </c>
      <c r="G46" s="49">
        <f t="shared" si="4"/>
        <v>4292735.54</v>
      </c>
      <c r="H46" s="49">
        <f t="shared" si="4"/>
        <v>10802043.53</v>
      </c>
      <c r="I46" s="49">
        <f t="shared" si="4"/>
        <v>1417363.13</v>
      </c>
      <c r="J46" s="80">
        <f t="shared" si="4"/>
        <v>1211033.0699999998</v>
      </c>
    </row>
    <row r="47" spans="1:9" ht="18.75" customHeight="1">
      <c r="A47" s="71"/>
      <c r="B47" s="50"/>
      <c r="C47" s="51"/>
      <c r="D47" s="52"/>
      <c r="E47" s="53"/>
      <c r="F47" s="53"/>
      <c r="G47" s="53"/>
      <c r="H47" s="53"/>
      <c r="I47" s="53"/>
    </row>
    <row r="48" spans="1:9" ht="41.25" customHeight="1">
      <c r="A48" s="71"/>
      <c r="B48" s="50"/>
      <c r="C48" s="54"/>
      <c r="D48" s="54"/>
      <c r="E48" s="54"/>
      <c r="F48" s="54"/>
      <c r="G48" s="54"/>
      <c r="H48" s="54"/>
      <c r="I48" s="54"/>
    </row>
    <row r="49" spans="1:9" ht="44.25" customHeight="1">
      <c r="A49" s="61"/>
      <c r="B49" s="61"/>
      <c r="C49" s="61"/>
      <c r="D49" s="54"/>
      <c r="E49" s="54"/>
      <c r="F49" s="54"/>
      <c r="G49" s="55"/>
      <c r="H49" s="54"/>
      <c r="I49" s="54"/>
    </row>
    <row r="50" spans="1:9" ht="18.75">
      <c r="A50" s="40"/>
      <c r="B50" s="40"/>
      <c r="C50" s="60"/>
      <c r="D50" s="60"/>
      <c r="E50" s="60"/>
      <c r="F50" s="60"/>
      <c r="G50" s="60"/>
      <c r="H50" s="60"/>
      <c r="I50" s="60"/>
    </row>
    <row r="51" spans="3:9" ht="3.75" customHeight="1">
      <c r="C51" s="60"/>
      <c r="D51" s="60"/>
      <c r="E51" s="60"/>
      <c r="F51" s="60"/>
      <c r="G51" s="60"/>
      <c r="H51" s="60"/>
      <c r="I51" s="60"/>
    </row>
    <row r="52" spans="7:9" ht="18.75">
      <c r="G52" s="57"/>
      <c r="H52" s="40"/>
      <c r="I52" s="40"/>
    </row>
    <row r="53" spans="7:9" ht="18.75">
      <c r="G53" s="57"/>
      <c r="H53" s="40"/>
      <c r="I53" s="40"/>
    </row>
    <row r="54" ht="12.75">
      <c r="F54" s="58"/>
    </row>
    <row r="55" ht="12.75">
      <c r="G55" s="58"/>
    </row>
  </sheetData>
  <sheetProtection/>
  <mergeCells count="15">
    <mergeCell ref="J3:J6"/>
    <mergeCell ref="A2:I2"/>
    <mergeCell ref="A3:A6"/>
    <mergeCell ref="B3:B4"/>
    <mergeCell ref="C3:C6"/>
    <mergeCell ref="D3:D4"/>
    <mergeCell ref="A1:I1"/>
    <mergeCell ref="C50:I51"/>
    <mergeCell ref="A49:C49"/>
    <mergeCell ref="E3:E6"/>
    <mergeCell ref="F3:F6"/>
    <mergeCell ref="G3:I4"/>
    <mergeCell ref="G5:G6"/>
    <mergeCell ref="H5:H6"/>
    <mergeCell ref="A47:A48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dcterms:created xsi:type="dcterms:W3CDTF">1996-10-08T23:32:33Z</dcterms:created>
  <dcterms:modified xsi:type="dcterms:W3CDTF">2015-03-31T07:00:56Z</dcterms:modified>
  <cp:category/>
  <cp:version/>
  <cp:contentType/>
  <cp:contentStatus/>
</cp:coreProperties>
</file>